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2024-2025\Ежедневное меню\Декабрь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 l="1"/>
  <c r="J80" i="1"/>
  <c r="I80" i="1"/>
  <c r="H80" i="1"/>
  <c r="G80" i="1"/>
  <c r="F80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I43" i="1"/>
  <c r="G195" i="1"/>
  <c r="H195" i="1"/>
  <c r="I195" i="1"/>
  <c r="G176" i="1"/>
  <c r="I138" i="1"/>
  <c r="I62" i="1"/>
  <c r="L62" i="1"/>
  <c r="J62" i="1"/>
  <c r="H62" i="1"/>
  <c r="G62" i="1"/>
  <c r="F62" i="1"/>
  <c r="G43" i="1"/>
  <c r="L43" i="1"/>
  <c r="J43" i="1"/>
  <c r="H43" i="1"/>
  <c r="F43" i="1"/>
  <c r="L24" i="1"/>
  <c r="J24" i="1"/>
  <c r="I24" i="1"/>
  <c r="H24" i="1"/>
  <c r="G24" i="1"/>
  <c r="F24" i="1"/>
  <c r="H138" i="1"/>
  <c r="L138" i="1"/>
  <c r="J138" i="1"/>
  <c r="G138" i="1"/>
  <c r="F138" i="1"/>
  <c r="I196" i="1" l="1"/>
  <c r="F196" i="1"/>
  <c r="G196" i="1"/>
  <c r="L196" i="1"/>
  <c r="H196" i="1"/>
  <c r="J196" i="1"/>
</calcChain>
</file>

<file path=xl/sharedStrings.xml><?xml version="1.0" encoding="utf-8"?>
<sst xmlns="http://schemas.openxmlformats.org/spreadsheetml/2006/main" count="214" uniqueCount="58">
  <si>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</si>
  <si>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</si>
  <si>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</si>
  <si>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</si>
  <si>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</si>
  <si>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</si>
  <si>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</si>
  <si>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</si>
  <si>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</si>
  <si>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</si>
  <si>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</si>
  <si>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</si>
  <si>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</si>
  <si>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</si>
  <si>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</si>
  <si>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</si>
  <si>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</si>
  <si>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</si>
  <si>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</si>
  <si>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</si>
  <si>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</si>
  <si>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</si>
  <si>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</si>
  <si>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</si>
  <si>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</si>
  <si>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</si>
  <si>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</si>
  <si>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</si>
  <si>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</si>
  <si>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</si>
  <si>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</si>
  <si>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</si>
  <si>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</si>
  <si>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</si>
  <si>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</si>
  <si>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</si>
  <si>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</si>
  <si>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</si>
  <si>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"Калмыцкая этнокультурная гимназия им.Зая-Пандиты"</t>
  </si>
  <si>
    <t>Согласовано:</t>
  </si>
  <si>
    <t>Директор</t>
  </si>
  <si>
    <t>Е.С. Лиджиева</t>
  </si>
  <si>
    <t>Пшеничный/Ржано-пшеничный</t>
  </si>
  <si>
    <t>сладкое</t>
  </si>
  <si>
    <t>Суп мясо к/б</t>
  </si>
  <si>
    <t>Выпечка</t>
  </si>
  <si>
    <t>Компот из св.фр.</t>
  </si>
  <si>
    <t xml:space="preserve">Салат овощной </t>
  </si>
  <si>
    <t>Салат свек.</t>
  </si>
  <si>
    <t>Тефтели/карт</t>
  </si>
  <si>
    <t>Компот фр.</t>
  </si>
  <si>
    <t>279/128</t>
  </si>
  <si>
    <t>выпечка</t>
  </si>
  <si>
    <t>Поджарка/макароны</t>
  </si>
  <si>
    <t>Салат вит.</t>
  </si>
  <si>
    <t>Чай сладкий</t>
  </si>
  <si>
    <t>Котлета мяс./гречка</t>
  </si>
  <si>
    <t>Яйцо отворное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</si>
</sst>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0" fillId="4" borderId="1" xfId="0" applyNumberFormat="1" applyFill="1" applyBorder="1" applyAlignment="1" applyProtection="1">
      <alignment horizontal="left" vertical="center"/>
      <protection locked="0"/>
    </xf>
    <xf numFmtId="2" fontId="0" fillId="4" borderId="15" xfId="0" applyNumberForma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0" fillId="4" borderId="2" xfId="0" applyNumberFormat="1" applyFill="1" applyBorder="1" applyAlignment="1" applyProtection="1">
      <alignment horizontal="left" vertical="center"/>
      <protection locked="0"/>
    </xf>
    <xf numFmtId="2" fontId="0" fillId="4" borderId="17" xfId="0" applyNumberFormat="1" applyFill="1" applyBorder="1" applyAlignment="1" applyProtection="1">
      <alignment horizontal="left" vertical="center"/>
      <protection locked="0"/>
    </xf>
    <xf numFmtId="2" fontId="0" fillId="4" borderId="3" xfId="0" applyNumberFormat="1" applyFill="1" applyBorder="1" applyAlignment="1" applyProtection="1">
      <alignment horizontal="left" vertical="center"/>
      <protection locked="0"/>
    </xf>
    <xf numFmtId="2" fontId="0" fillId="4" borderId="23" xfId="0" applyNumberForma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M47" sqref="M4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38</v>
      </c>
      <c r="D1" s="76"/>
      <c r="E1" s="76"/>
      <c r="F1" s="12" t="s">
        <v>39</v>
      </c>
      <c r="G1" s="2" t="s">
        <v>16</v>
      </c>
      <c r="H1" s="77" t="s">
        <v>40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17</v>
      </c>
      <c r="H2" s="77" t="s">
        <v>41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20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53</v>
      </c>
      <c r="F6" s="40">
        <v>265</v>
      </c>
      <c r="G6" s="40">
        <v>16.43</v>
      </c>
      <c r="H6" s="40">
        <v>18.690000000000001</v>
      </c>
      <c r="I6" s="40">
        <v>61.23</v>
      </c>
      <c r="J6" s="40">
        <v>475.75</v>
      </c>
      <c r="K6" s="41">
        <v>251</v>
      </c>
      <c r="L6" s="40">
        <v>127.51</v>
      </c>
    </row>
    <row r="7" spans="1:12" ht="15" x14ac:dyDescent="0.25">
      <c r="A7" s="23"/>
      <c r="B7" s="15"/>
      <c r="C7" s="11"/>
      <c r="D7" s="6" t="s">
        <v>25</v>
      </c>
      <c r="E7" s="42" t="s">
        <v>54</v>
      </c>
      <c r="F7" s="43">
        <v>75</v>
      </c>
      <c r="G7" s="43">
        <v>0.86</v>
      </c>
      <c r="H7" s="43">
        <v>3.65</v>
      </c>
      <c r="I7" s="43">
        <v>8.65</v>
      </c>
      <c r="J7" s="43">
        <v>56.35</v>
      </c>
      <c r="K7" s="44">
        <v>49</v>
      </c>
      <c r="L7" s="43">
        <v>6.34</v>
      </c>
    </row>
    <row r="8" spans="1:12" ht="15" x14ac:dyDescent="0.25">
      <c r="A8" s="23"/>
      <c r="B8" s="15"/>
      <c r="C8" s="11"/>
      <c r="D8" s="7" t="s">
        <v>21</v>
      </c>
      <c r="E8" s="42" t="s">
        <v>55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43">
        <v>2.37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60</v>
      </c>
      <c r="G9" s="43">
        <v>4.32</v>
      </c>
      <c r="H9" s="43">
        <v>0.79</v>
      </c>
      <c r="I9" s="43">
        <v>27.9</v>
      </c>
      <c r="J9" s="43">
        <v>138.66999999999999</v>
      </c>
      <c r="K9" s="44"/>
      <c r="L9" s="43">
        <v>3.78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21.81</v>
      </c>
      <c r="H13" s="19">
        <f t="shared" si="0"/>
        <v>23.13</v>
      </c>
      <c r="I13" s="19">
        <f t="shared" si="0"/>
        <v>111.78</v>
      </c>
      <c r="J13" s="19">
        <f t="shared" si="0"/>
        <v>698.77</v>
      </c>
      <c r="K13" s="25"/>
      <c r="L13" s="19">
        <f t="shared" ref="L13" si="1">SUM(L6:L12)</f>
        <v>140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600</v>
      </c>
      <c r="G24" s="32">
        <f t="shared" ref="G24:J24" si="4">G13+G23</f>
        <v>21.81</v>
      </c>
      <c r="H24" s="32">
        <f t="shared" si="4"/>
        <v>23.13</v>
      </c>
      <c r="I24" s="32">
        <f t="shared" si="4"/>
        <v>111.78</v>
      </c>
      <c r="J24" s="32">
        <f t="shared" si="4"/>
        <v>698.77</v>
      </c>
      <c r="K24" s="32"/>
      <c r="L24" s="32">
        <f t="shared" ref="L24" si="5">L13+L23</f>
        <v>140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63" t="s">
        <v>56</v>
      </c>
      <c r="F25" s="63">
        <v>290</v>
      </c>
      <c r="G25" s="64">
        <v>15.91</v>
      </c>
      <c r="H25" s="64">
        <v>18.329999999999998</v>
      </c>
      <c r="I25" s="65">
        <v>51.64</v>
      </c>
      <c r="J25" s="64">
        <v>434.15</v>
      </c>
      <c r="K25" s="66">
        <v>295</v>
      </c>
      <c r="L25" s="64">
        <v>119.94</v>
      </c>
    </row>
    <row r="26" spans="1:12" ht="15" x14ac:dyDescent="0.25">
      <c r="A26" s="14"/>
      <c r="B26" s="15"/>
      <c r="C26" s="11"/>
      <c r="D26" s="6" t="s">
        <v>25</v>
      </c>
      <c r="E26" s="67" t="s">
        <v>47</v>
      </c>
      <c r="F26" s="67">
        <v>60</v>
      </c>
      <c r="G26" s="67">
        <v>0.59</v>
      </c>
      <c r="H26" s="67">
        <v>3.69</v>
      </c>
      <c r="I26" s="67">
        <v>2.2400000000000002</v>
      </c>
      <c r="J26" s="67">
        <v>44.52</v>
      </c>
      <c r="K26" s="68">
        <v>46</v>
      </c>
      <c r="L26" s="67">
        <v>7.86</v>
      </c>
    </row>
    <row r="27" spans="1:12" ht="15" x14ac:dyDescent="0.25">
      <c r="A27" s="14"/>
      <c r="B27" s="15"/>
      <c r="C27" s="11"/>
      <c r="D27" s="7" t="s">
        <v>21</v>
      </c>
      <c r="E27" s="67" t="s">
        <v>46</v>
      </c>
      <c r="F27" s="67">
        <v>200</v>
      </c>
      <c r="G27" s="67">
        <v>0.04</v>
      </c>
      <c r="H27" s="67">
        <v>0</v>
      </c>
      <c r="I27" s="67">
        <v>24.76</v>
      </c>
      <c r="J27" s="67">
        <v>94.2</v>
      </c>
      <c r="K27" s="68">
        <v>342</v>
      </c>
      <c r="L27" s="67">
        <v>8.42</v>
      </c>
    </row>
    <row r="28" spans="1:12" ht="15" x14ac:dyDescent="0.25">
      <c r="A28" s="14"/>
      <c r="B28" s="15"/>
      <c r="C28" s="11"/>
      <c r="D28" s="7" t="s">
        <v>22</v>
      </c>
      <c r="E28" s="67" t="s">
        <v>42</v>
      </c>
      <c r="F28" s="67">
        <v>60</v>
      </c>
      <c r="G28" s="69">
        <v>4.32</v>
      </c>
      <c r="H28" s="69">
        <v>0.79</v>
      </c>
      <c r="I28" s="70">
        <v>27.9</v>
      </c>
      <c r="J28" s="69">
        <v>138.66999999999999</v>
      </c>
      <c r="K28" s="68"/>
      <c r="L28" s="69">
        <v>3.78</v>
      </c>
    </row>
    <row r="29" spans="1:12" ht="15" x14ac:dyDescent="0.25">
      <c r="A29" s="14"/>
      <c r="B29" s="15"/>
      <c r="C29" s="11"/>
      <c r="D29" s="7" t="s">
        <v>23</v>
      </c>
      <c r="E29" s="67"/>
      <c r="F29" s="67"/>
      <c r="G29" s="69"/>
      <c r="H29" s="69"/>
      <c r="I29" s="70"/>
      <c r="J29" s="69"/>
      <c r="K29" s="68"/>
      <c r="L29" s="69"/>
    </row>
    <row r="30" spans="1:12" ht="15.75" thickBot="1" x14ac:dyDescent="0.3">
      <c r="A30" s="14"/>
      <c r="B30" s="15"/>
      <c r="C30" s="11"/>
      <c r="D30" s="6" t="s">
        <v>43</v>
      </c>
      <c r="E30" s="67"/>
      <c r="F30" s="67"/>
      <c r="G30" s="71"/>
      <c r="H30" s="71"/>
      <c r="I30" s="72"/>
      <c r="J30" s="71"/>
      <c r="K30" s="68"/>
      <c r="L30" s="71"/>
    </row>
    <row r="31" spans="1:12" ht="15" x14ac:dyDescent="0.25">
      <c r="A31" s="14"/>
      <c r="B31" s="15"/>
      <c r="C31" s="11"/>
      <c r="D31" s="6"/>
      <c r="E31" s="67"/>
      <c r="F31" s="67"/>
      <c r="G31" s="67"/>
      <c r="H31" s="67"/>
      <c r="I31" s="67"/>
      <c r="J31" s="67"/>
      <c r="K31" s="68"/>
      <c r="L31" s="67"/>
    </row>
    <row r="32" spans="1:12" ht="15" x14ac:dyDescent="0.25">
      <c r="A32" s="16"/>
      <c r="B32" s="17"/>
      <c r="C32" s="8"/>
      <c r="D32" s="18" t="s">
        <v>32</v>
      </c>
      <c r="E32" s="73"/>
      <c r="F32" s="73">
        <f>SUM(F25:F31)</f>
        <v>610</v>
      </c>
      <c r="G32" s="73">
        <f t="shared" ref="G32" si="6">SUM(G25:G31)</f>
        <v>20.86</v>
      </c>
      <c r="H32" s="73">
        <f t="shared" ref="H32" si="7">SUM(H25:H31)</f>
        <v>22.81</v>
      </c>
      <c r="I32" s="73">
        <f t="shared" ref="I32" si="8">SUM(I25:I31)</f>
        <v>106.53999999999999</v>
      </c>
      <c r="J32" s="73">
        <f t="shared" ref="J32:L32" si="9">SUM(J25:J31)</f>
        <v>711.54</v>
      </c>
      <c r="K32" s="74"/>
      <c r="L32" s="73">
        <f t="shared" si="9"/>
        <v>140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3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52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610</v>
      </c>
      <c r="G43" s="32">
        <f t="shared" ref="G43" si="14">G32+G42</f>
        <v>20.86</v>
      </c>
      <c r="H43" s="32">
        <f t="shared" ref="H43" si="15">H32+H42</f>
        <v>22.81</v>
      </c>
      <c r="I43" s="32">
        <f t="shared" ref="I43" si="16">I32+I42</f>
        <v>106.53999999999999</v>
      </c>
      <c r="J43" s="32">
        <f t="shared" ref="J43:L43" si="17">J32+J42</f>
        <v>711.54</v>
      </c>
      <c r="K43" s="32"/>
      <c r="L43" s="32">
        <f t="shared" si="17"/>
        <v>140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25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44</v>
      </c>
      <c r="F63" s="40">
        <v>250</v>
      </c>
      <c r="G63" s="40">
        <v>7.29</v>
      </c>
      <c r="H63" s="40">
        <v>12.7</v>
      </c>
      <c r="I63" s="40">
        <v>16.989999999999998</v>
      </c>
      <c r="J63" s="40">
        <v>158.80000000000001</v>
      </c>
      <c r="K63" s="61">
        <v>117</v>
      </c>
      <c r="L63" s="40">
        <v>82.79</v>
      </c>
    </row>
    <row r="64" spans="1:12" ht="15" x14ac:dyDescent="0.25">
      <c r="A64" s="23"/>
      <c r="B64" s="15"/>
      <c r="C64" s="11"/>
      <c r="D64" s="6" t="s">
        <v>25</v>
      </c>
      <c r="E64" s="42"/>
      <c r="F64" s="43"/>
      <c r="G64" s="43"/>
      <c r="H64" s="43"/>
      <c r="I64" s="43"/>
      <c r="J64" s="43"/>
      <c r="K64" s="62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46</v>
      </c>
      <c r="F65" s="43">
        <v>200</v>
      </c>
      <c r="G65" s="43">
        <v>0.2</v>
      </c>
      <c r="H65" s="43">
        <v>0</v>
      </c>
      <c r="I65" s="43">
        <v>31</v>
      </c>
      <c r="J65" s="43">
        <v>94.2</v>
      </c>
      <c r="K65" s="62">
        <v>342</v>
      </c>
      <c r="L65" s="43">
        <v>9.89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60</v>
      </c>
      <c r="G66" s="43">
        <v>4.32</v>
      </c>
      <c r="H66" s="43">
        <v>0.79</v>
      </c>
      <c r="I66" s="43">
        <v>27.9</v>
      </c>
      <c r="J66" s="43">
        <v>138.66999999999999</v>
      </c>
      <c r="K66" s="62"/>
      <c r="L66" s="43">
        <v>3.78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62"/>
      <c r="L67" s="43"/>
    </row>
    <row r="68" spans="1:12" ht="15" x14ac:dyDescent="0.25">
      <c r="A68" s="23"/>
      <c r="B68" s="15"/>
      <c r="C68" s="11"/>
      <c r="D68" s="6"/>
      <c r="E68" s="42" t="s">
        <v>45</v>
      </c>
      <c r="F68" s="43">
        <v>100</v>
      </c>
      <c r="G68" s="43">
        <v>8</v>
      </c>
      <c r="H68" s="43">
        <v>5.3</v>
      </c>
      <c r="I68" s="43">
        <v>53.7</v>
      </c>
      <c r="J68" s="43">
        <v>294</v>
      </c>
      <c r="K68" s="62"/>
      <c r="L68" s="43">
        <v>27.24</v>
      </c>
    </row>
    <row r="69" spans="1:12" ht="15" x14ac:dyDescent="0.25">
      <c r="A69" s="23"/>
      <c r="B69" s="15"/>
      <c r="C69" s="11"/>
      <c r="D69" s="6"/>
      <c r="E69" s="42" t="s">
        <v>57</v>
      </c>
      <c r="F69" s="43">
        <v>40</v>
      </c>
      <c r="G69" s="43">
        <v>5.08</v>
      </c>
      <c r="H69" s="43">
        <v>4.5999999999999996</v>
      </c>
      <c r="I69" s="43">
        <v>0.28000000000000003</v>
      </c>
      <c r="J69" s="43">
        <v>62.84</v>
      </c>
      <c r="K69" s="62"/>
      <c r="L69" s="43">
        <v>16.3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650</v>
      </c>
      <c r="G70" s="19">
        <f t="shared" ref="G70" si="30">SUM(G63:G69)</f>
        <v>24.89</v>
      </c>
      <c r="H70" s="19">
        <f t="shared" ref="H70" si="31">SUM(H63:H69)</f>
        <v>23.39</v>
      </c>
      <c r="I70" s="19">
        <f t="shared" ref="I70" si="32">SUM(I63:I69)</f>
        <v>129.86999999999998</v>
      </c>
      <c r="J70" s="19">
        <f t="shared" ref="J70:L70" si="33">SUM(J63:J69)</f>
        <v>748.51</v>
      </c>
      <c r="K70" s="25"/>
      <c r="L70" s="19">
        <f t="shared" si="33"/>
        <v>140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/>
      <c r="F71" s="54"/>
      <c r="G71" s="54"/>
      <c r="H71" s="54"/>
      <c r="I71" s="54"/>
      <c r="J71" s="54"/>
      <c r="K71" s="55"/>
      <c r="L71" s="54"/>
    </row>
    <row r="72" spans="1:12" ht="15" x14ac:dyDescent="0.25">
      <c r="A72" s="23"/>
      <c r="B72" s="15"/>
      <c r="C72" s="11"/>
      <c r="D72" s="7" t="s">
        <v>26</v>
      </c>
      <c r="E72" s="53"/>
      <c r="F72" s="54"/>
      <c r="G72" s="54"/>
      <c r="H72" s="54"/>
      <c r="I72" s="54"/>
      <c r="J72" s="54"/>
      <c r="K72" s="55"/>
      <c r="L72" s="54"/>
    </row>
    <row r="73" spans="1:12" ht="15" x14ac:dyDescent="0.25">
      <c r="A73" s="23"/>
      <c r="B73" s="15"/>
      <c r="C73" s="11"/>
      <c r="D73" s="7" t="s">
        <v>27</v>
      </c>
      <c r="E73" s="53"/>
      <c r="F73" s="54"/>
      <c r="G73" s="54"/>
      <c r="H73" s="54"/>
      <c r="I73" s="54"/>
      <c r="J73" s="54"/>
      <c r="K73" s="55"/>
      <c r="L73" s="54"/>
    </row>
    <row r="74" spans="1:12" ht="15" x14ac:dyDescent="0.25">
      <c r="A74" s="23"/>
      <c r="B74" s="15"/>
      <c r="C74" s="11"/>
      <c r="D74" s="7" t="s">
        <v>28</v>
      </c>
      <c r="E74" s="53"/>
      <c r="F74" s="54"/>
      <c r="G74" s="54"/>
      <c r="H74" s="54"/>
      <c r="I74" s="54"/>
      <c r="J74" s="54"/>
      <c r="K74" s="55"/>
      <c r="L74" s="54"/>
    </row>
    <row r="75" spans="1:12" ht="15" x14ac:dyDescent="0.25">
      <c r="A75" s="23"/>
      <c r="B75" s="15"/>
      <c r="C75" s="11"/>
      <c r="D75" s="7" t="s">
        <v>29</v>
      </c>
      <c r="E75" s="53"/>
      <c r="F75" s="54"/>
      <c r="G75" s="54"/>
      <c r="H75" s="54"/>
      <c r="I75" s="54"/>
      <c r="J75" s="54"/>
      <c r="K75" s="55"/>
      <c r="L75" s="54"/>
    </row>
    <row r="76" spans="1:12" ht="15" x14ac:dyDescent="0.25">
      <c r="A76" s="23"/>
      <c r="B76" s="15"/>
      <c r="C76" s="11"/>
      <c r="D76" s="7" t="s">
        <v>30</v>
      </c>
      <c r="E76" s="53"/>
      <c r="F76" s="54"/>
      <c r="G76" s="54"/>
      <c r="H76" s="54"/>
      <c r="I76" s="54"/>
      <c r="J76" s="54"/>
      <c r="K76" s="55"/>
      <c r="L76" s="54"/>
    </row>
    <row r="77" spans="1:12" ht="15" x14ac:dyDescent="0.25">
      <c r="A77" s="23"/>
      <c r="B77" s="15"/>
      <c r="C77" s="11"/>
      <c r="D77" s="7" t="s">
        <v>31</v>
      </c>
      <c r="E77" s="53"/>
      <c r="F77" s="54"/>
      <c r="G77" s="54"/>
      <c r="H77" s="54"/>
      <c r="I77" s="54"/>
      <c r="J77" s="54"/>
      <c r="K77" s="55"/>
      <c r="L77" s="54"/>
    </row>
    <row r="78" spans="1:12" ht="15" x14ac:dyDescent="0.25">
      <c r="A78" s="23"/>
      <c r="B78" s="15"/>
      <c r="C78" s="11"/>
      <c r="D78" s="6"/>
      <c r="E78" s="53"/>
      <c r="F78" s="54"/>
      <c r="G78" s="54"/>
      <c r="H78" s="54"/>
      <c r="I78" s="54"/>
      <c r="J78" s="54"/>
      <c r="K78" s="55"/>
      <c r="L78" s="54"/>
    </row>
    <row r="79" spans="1:12" ht="15" x14ac:dyDescent="0.25">
      <c r="A79" s="23"/>
      <c r="B79" s="15"/>
      <c r="C79" s="11"/>
      <c r="D79" s="6"/>
      <c r="E79" s="53"/>
      <c r="F79" s="54"/>
      <c r="G79" s="54"/>
      <c r="H79" s="54"/>
      <c r="I79" s="54"/>
      <c r="J79" s="54"/>
      <c r="K79" s="55"/>
      <c r="L79" s="54"/>
    </row>
    <row r="80" spans="1:12" ht="15" x14ac:dyDescent="0.25">
      <c r="A80" s="24"/>
      <c r="B80" s="17"/>
      <c r="C80" s="8"/>
      <c r="D80" s="18" t="s">
        <v>32</v>
      </c>
      <c r="E80" s="56"/>
      <c r="F80" s="57">
        <f>SUM(F71:F79)</f>
        <v>0</v>
      </c>
      <c r="G80" s="57">
        <f t="shared" ref="G80:L80" si="34">SUM(G71:G79)</f>
        <v>0</v>
      </c>
      <c r="H80" s="57">
        <f t="shared" si="34"/>
        <v>0</v>
      </c>
      <c r="I80" s="57">
        <f t="shared" si="34"/>
        <v>0</v>
      </c>
      <c r="J80" s="57">
        <f t="shared" si="34"/>
        <v>0</v>
      </c>
      <c r="K80" s="58"/>
      <c r="L80" s="57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8" t="s">
        <v>4</v>
      </c>
      <c r="D81" s="79"/>
      <c r="E81" s="59"/>
      <c r="F81" s="60">
        <f>F70+F80</f>
        <v>650</v>
      </c>
      <c r="G81" s="60">
        <f t="shared" ref="G81:L81" si="35">G70+G80</f>
        <v>24.89</v>
      </c>
      <c r="H81" s="60">
        <f t="shared" si="35"/>
        <v>23.39</v>
      </c>
      <c r="I81" s="60">
        <f t="shared" si="35"/>
        <v>129.86999999999998</v>
      </c>
      <c r="J81" s="60">
        <f t="shared" si="35"/>
        <v>748.51</v>
      </c>
      <c r="K81" s="60"/>
      <c r="L81" s="60">
        <f t="shared" si="35"/>
        <v>140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49</v>
      </c>
      <c r="F82" s="40">
        <v>290</v>
      </c>
      <c r="G82" s="40">
        <v>15.22</v>
      </c>
      <c r="H82" s="40">
        <v>17.7</v>
      </c>
      <c r="I82" s="40">
        <v>43.17</v>
      </c>
      <c r="J82" s="40">
        <v>327</v>
      </c>
      <c r="K82" s="61" t="s">
        <v>51</v>
      </c>
      <c r="L82" s="40">
        <v>109.65</v>
      </c>
    </row>
    <row r="83" spans="1:12" ht="15" x14ac:dyDescent="0.25">
      <c r="A83" s="23"/>
      <c r="B83" s="15"/>
      <c r="C83" s="11"/>
      <c r="D83" s="6" t="s">
        <v>25</v>
      </c>
      <c r="E83" s="42" t="s">
        <v>48</v>
      </c>
      <c r="F83" s="43">
        <v>60</v>
      </c>
      <c r="G83" s="43">
        <v>2.7</v>
      </c>
      <c r="H83" s="43">
        <v>4.5999999999999996</v>
      </c>
      <c r="I83" s="43">
        <v>0.28000000000000003</v>
      </c>
      <c r="J83" s="43">
        <v>162.80000000000001</v>
      </c>
      <c r="K83" s="62">
        <v>52</v>
      </c>
      <c r="L83" s="43">
        <v>6.73</v>
      </c>
    </row>
    <row r="84" spans="1:12" ht="15" x14ac:dyDescent="0.25">
      <c r="A84" s="23"/>
      <c r="B84" s="15"/>
      <c r="C84" s="11"/>
      <c r="D84" s="7" t="s">
        <v>21</v>
      </c>
      <c r="E84" s="42" t="s">
        <v>50</v>
      </c>
      <c r="F84" s="43">
        <v>200</v>
      </c>
      <c r="G84" s="43">
        <v>0.2</v>
      </c>
      <c r="H84" s="43">
        <v>0</v>
      </c>
      <c r="I84" s="43">
        <v>26</v>
      </c>
      <c r="J84" s="43">
        <v>150.80000000000001</v>
      </c>
      <c r="K84" s="62">
        <v>344</v>
      </c>
      <c r="L84" s="43">
        <v>8.42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60</v>
      </c>
      <c r="G85" s="43">
        <v>4.32</v>
      </c>
      <c r="H85" s="43">
        <v>0.79</v>
      </c>
      <c r="I85" s="43">
        <v>27.9</v>
      </c>
      <c r="J85" s="43">
        <v>138.66999999999999</v>
      </c>
      <c r="K85" s="62"/>
      <c r="L85" s="43">
        <v>3.78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62"/>
      <c r="L86" s="43"/>
    </row>
    <row r="87" spans="1:12" ht="15" x14ac:dyDescent="0.25">
      <c r="A87" s="23"/>
      <c r="B87" s="15"/>
      <c r="C87" s="11"/>
      <c r="D87" s="6" t="s">
        <v>52</v>
      </c>
      <c r="E87" s="42" t="s">
        <v>45</v>
      </c>
      <c r="F87" s="43">
        <v>100</v>
      </c>
      <c r="G87" s="43">
        <v>6.7</v>
      </c>
      <c r="H87" s="43">
        <v>7.55</v>
      </c>
      <c r="I87" s="43">
        <v>72.06</v>
      </c>
      <c r="J87" s="43">
        <v>383</v>
      </c>
      <c r="K87" s="44"/>
      <c r="L87" s="43">
        <v>11.42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710</v>
      </c>
      <c r="G89" s="19">
        <f t="shared" ref="G89" si="36">SUM(G82:G88)</f>
        <v>29.14</v>
      </c>
      <c r="H89" s="19">
        <f t="shared" ref="H89" si="37">SUM(H82:H88)</f>
        <v>30.639999999999997</v>
      </c>
      <c r="I89" s="19">
        <f t="shared" ref="I89" si="38">SUM(I82:I88)</f>
        <v>169.41</v>
      </c>
      <c r="J89" s="19">
        <f t="shared" ref="J89:L89" si="39">SUM(J82:J88)</f>
        <v>1162.27</v>
      </c>
      <c r="K89" s="25"/>
      <c r="L89" s="19">
        <f t="shared" si="39"/>
        <v>140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53"/>
      <c r="F92" s="43"/>
      <c r="G92" s="43"/>
      <c r="H92" s="43"/>
      <c r="I92" s="43"/>
      <c r="J92" s="43"/>
      <c r="K92" s="44"/>
      <c r="L92" s="51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3"/>
      <c r="F94" s="43"/>
      <c r="G94" s="43"/>
      <c r="H94" s="43"/>
      <c r="I94" s="43"/>
      <c r="J94" s="43"/>
      <c r="K94" s="44"/>
      <c r="L94" s="51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5"/>
      <c r="L99" s="19"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SUM(F89+F99)</f>
        <v>710</v>
      </c>
      <c r="G100" s="32">
        <f>SUM(G89+G99)</f>
        <v>29.14</v>
      </c>
      <c r="H100" s="32">
        <f>SUM(H89+H99)</f>
        <v>30.639999999999997</v>
      </c>
      <c r="I100" s="32">
        <f>SUM(I89+I99)</f>
        <v>169.41</v>
      </c>
      <c r="J100" s="32">
        <f>SUM(J89+J99)</f>
        <v>1162.27</v>
      </c>
      <c r="K100" s="32"/>
      <c r="L100" s="32">
        <f>SUM(L89+L99)</f>
        <v>140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40">SUM(G101:G107)</f>
        <v>0</v>
      </c>
      <c r="H108" s="19">
        <f t="shared" si="40"/>
        <v>0</v>
      </c>
      <c r="I108" s="19">
        <f t="shared" si="40"/>
        <v>0</v>
      </c>
      <c r="J108" s="19">
        <f t="shared" si="40"/>
        <v>0</v>
      </c>
      <c r="K108" s="25"/>
      <c r="L108" s="19">
        <f t="shared" ref="L108" si="4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42">SUM(G109:G117)</f>
        <v>0</v>
      </c>
      <c r="H118" s="19">
        <f t="shared" si="42"/>
        <v>0</v>
      </c>
      <c r="I118" s="19">
        <f t="shared" si="42"/>
        <v>0</v>
      </c>
      <c r="J118" s="19">
        <f t="shared" si="42"/>
        <v>0</v>
      </c>
      <c r="K118" s="25"/>
      <c r="L118" s="19">
        <f t="shared" ref="L118" si="4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0</v>
      </c>
      <c r="G119" s="32">
        <f t="shared" ref="G119" si="44">G108+G118</f>
        <v>0</v>
      </c>
      <c r="H119" s="32">
        <f t="shared" ref="H119" si="45">H108+H118</f>
        <v>0</v>
      </c>
      <c r="I119" s="32">
        <f t="shared" ref="I119" si="46">I108+I118</f>
        <v>0</v>
      </c>
      <c r="J119" s="32">
        <f t="shared" ref="J119:L119" si="47">J108+J118</f>
        <v>0</v>
      </c>
      <c r="K119" s="32"/>
      <c r="L119" s="32">
        <f t="shared" si="47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48">SUM(G120:G126)</f>
        <v>0</v>
      </c>
      <c r="H127" s="19">
        <f t="shared" si="48"/>
        <v>0</v>
      </c>
      <c r="I127" s="19">
        <f t="shared" si="48"/>
        <v>0</v>
      </c>
      <c r="J127" s="19">
        <f t="shared" si="48"/>
        <v>0</v>
      </c>
      <c r="K127" s="25"/>
      <c r="L127" s="19">
        <f t="shared" ref="L127" si="4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0">SUM(G128:G136)</f>
        <v>0</v>
      </c>
      <c r="H137" s="19">
        <f t="shared" si="50"/>
        <v>0</v>
      </c>
      <c r="I137" s="19">
        <f t="shared" si="50"/>
        <v>0</v>
      </c>
      <c r="J137" s="19">
        <f t="shared" si="50"/>
        <v>0</v>
      </c>
      <c r="K137" s="25"/>
      <c r="L137" s="19">
        <f t="shared" ref="L137" si="5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0</v>
      </c>
      <c r="G138" s="32">
        <f t="shared" ref="G138" si="52">G127+G137</f>
        <v>0</v>
      </c>
      <c r="H138" s="32">
        <f t="shared" ref="H138" si="53">H127+H137</f>
        <v>0</v>
      </c>
      <c r="I138" s="32">
        <f t="shared" ref="I138" si="54">I127+I137</f>
        <v>0</v>
      </c>
      <c r="J138" s="32">
        <f t="shared" ref="J138:L138" si="55">J127+J137</f>
        <v>0</v>
      </c>
      <c r="K138" s="32"/>
      <c r="L138" s="32">
        <f t="shared" si="55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56">SUM(G139:G145)</f>
        <v>0</v>
      </c>
      <c r="H146" s="19">
        <f t="shared" si="56"/>
        <v>0</v>
      </c>
      <c r="I146" s="19">
        <f t="shared" si="56"/>
        <v>0</v>
      </c>
      <c r="J146" s="19">
        <f t="shared" si="56"/>
        <v>0</v>
      </c>
      <c r="K146" s="25"/>
      <c r="L146" s="19">
        <f t="shared" ref="L146" si="5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58">SUM(G147:G155)</f>
        <v>0</v>
      </c>
      <c r="H156" s="19">
        <f t="shared" si="58"/>
        <v>0</v>
      </c>
      <c r="I156" s="19">
        <f t="shared" si="58"/>
        <v>0</v>
      </c>
      <c r="J156" s="19">
        <f t="shared" si="58"/>
        <v>0</v>
      </c>
      <c r="K156" s="25"/>
      <c r="L156" s="19">
        <f t="shared" ref="L156" si="5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0</v>
      </c>
      <c r="G157" s="32">
        <f t="shared" ref="G157" si="60">G146+G156</f>
        <v>0</v>
      </c>
      <c r="H157" s="32">
        <f t="shared" ref="H157" si="61">H146+H156</f>
        <v>0</v>
      </c>
      <c r="I157" s="32">
        <f t="shared" ref="I157" si="62">I146+I156</f>
        <v>0</v>
      </c>
      <c r="J157" s="32">
        <f t="shared" ref="J157:L157" si="63">J146+J156</f>
        <v>0</v>
      </c>
      <c r="K157" s="32"/>
      <c r="L157" s="32">
        <f t="shared" si="63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64">SUM(G158:G164)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f t="shared" ref="L175" si="6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0</v>
      </c>
      <c r="G176" s="32">
        <f t="shared" ref="G176" si="68">G165+G175</f>
        <v>0</v>
      </c>
      <c r="H176" s="32">
        <f t="shared" ref="H176" si="69">H165+H175</f>
        <v>0</v>
      </c>
      <c r="I176" s="32">
        <f t="shared" ref="I176" si="70">I165+I175</f>
        <v>0</v>
      </c>
      <c r="J176" s="32">
        <f t="shared" ref="J176:L176" si="71">J165+J175</f>
        <v>0</v>
      </c>
      <c r="K176" s="32"/>
      <c r="L176" s="32">
        <f t="shared" si="71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72">SUM(G177:G183)</f>
        <v>0</v>
      </c>
      <c r="H184" s="19">
        <f t="shared" si="72"/>
        <v>0</v>
      </c>
      <c r="I184" s="19">
        <f t="shared" si="72"/>
        <v>0</v>
      </c>
      <c r="J184" s="19">
        <f t="shared" si="72"/>
        <v>0</v>
      </c>
      <c r="K184" s="25"/>
      <c r="L184" s="19">
        <f t="shared" ref="L184" si="7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74">SUM(G185:G193)</f>
        <v>0</v>
      </c>
      <c r="H194" s="19">
        <f t="shared" si="74"/>
        <v>0</v>
      </c>
      <c r="I194" s="19">
        <f t="shared" si="74"/>
        <v>0</v>
      </c>
      <c r="J194" s="19">
        <f t="shared" si="74"/>
        <v>0</v>
      </c>
      <c r="K194" s="25"/>
      <c r="L194" s="19">
        <f t="shared" ref="L194" si="7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0</v>
      </c>
      <c r="G195" s="32">
        <f t="shared" ref="G195" si="76">G184+G194</f>
        <v>0</v>
      </c>
      <c r="H195" s="32">
        <f t="shared" ref="H195" si="77">H184+H194</f>
        <v>0</v>
      </c>
      <c r="I195" s="32">
        <f t="shared" ref="I195" si="78">I184+I194</f>
        <v>0</v>
      </c>
      <c r="J195" s="32">
        <f t="shared" ref="J195:L195" si="79">J184+J194</f>
        <v>0</v>
      </c>
      <c r="K195" s="32"/>
      <c r="L195" s="32">
        <f t="shared" si="79"/>
        <v>0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642.5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24.175000000000001</v>
      </c>
      <c r="H196" s="34">
        <f t="shared" si="80"/>
        <v>24.9925</v>
      </c>
      <c r="I196" s="34">
        <f t="shared" si="80"/>
        <v>129.39999999999998</v>
      </c>
      <c r="J196" s="34">
        <f t="shared" si="80"/>
        <v>830.27249999999992</v>
      </c>
      <c r="K196" s="34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140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2023-10-20T06:23:59Z</cp:lastPrinted>
  <dcterms:created xsi:type="dcterms:W3CDTF">2022-05-16T14:23:56Z</dcterms:created>
  <dcterms:modified xsi:type="dcterms:W3CDTF">2024-12-13T08:00:40Z</dcterms:modified>
</cp:coreProperties>
</file>